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filterPrivacy="1" defaultThemeVersion="124226"/>
  <xr:revisionPtr revIDLastSave="0" documentId="13_ncr:1_{E4149AAF-26F3-4DD6-B5F9-085351B19765}" xr6:coauthVersionLast="32" xr6:coauthVersionMax="32" xr10:uidLastSave="{00000000-0000-0000-0000-000000000000}"/>
  <bookViews>
    <workbookView xWindow="240" yWindow="108" windowWidth="14808" windowHeight="8016" activeTab="1" xr2:uid="{00000000-000D-0000-FFFF-FFFF00000000}"/>
  </bookViews>
  <sheets>
    <sheet name="Formules utiles" sheetId="1" r:id="rId1"/>
    <sheet name="Exemples" sheetId="4" r:id="rId2"/>
  </sheets>
  <calcPr calcId="179017"/>
</workbook>
</file>

<file path=xl/calcChain.xml><?xml version="1.0" encoding="utf-8"?>
<calcChain xmlns="http://schemas.openxmlformats.org/spreadsheetml/2006/main">
  <c r="D35" i="4" l="1"/>
  <c r="D34" i="4"/>
  <c r="D28" i="4"/>
  <c r="D27" i="4"/>
  <c r="D21" i="4"/>
  <c r="D20" i="4"/>
  <c r="D14" i="4"/>
  <c r="H5" i="4"/>
  <c r="K8" i="4" s="1"/>
  <c r="H6" i="4"/>
  <c r="H7" i="4"/>
  <c r="H8" i="4"/>
  <c r="H4" i="4"/>
</calcChain>
</file>

<file path=xl/sharedStrings.xml><?xml version="1.0" encoding="utf-8"?>
<sst xmlns="http://schemas.openxmlformats.org/spreadsheetml/2006/main" count="38" uniqueCount="31">
  <si>
    <t>Formules utiles</t>
  </si>
  <si>
    <t>RECHERCHEV(critere; tableau; colonne; faux)</t>
  </si>
  <si>
    <t>RECHERCHEH(critere; tableau; ligne; faux)</t>
  </si>
  <si>
    <t>SOMME.SI</t>
  </si>
  <si>
    <t>SOMME.SI.ENS</t>
  </si>
  <si>
    <t>SOMMEPROD</t>
  </si>
  <si>
    <t>MOYENNE.SI</t>
  </si>
  <si>
    <t>MOYENNE.SI.ENS</t>
  </si>
  <si>
    <t>Liste de produits</t>
  </si>
  <si>
    <t>NumProduit</t>
  </si>
  <si>
    <t>LibProduit</t>
  </si>
  <si>
    <t>StockMin</t>
  </si>
  <si>
    <t>Categorie</t>
  </si>
  <si>
    <t>Stock</t>
  </si>
  <si>
    <t>C1</t>
  </si>
  <si>
    <t>C2</t>
  </si>
  <si>
    <t>P1</t>
  </si>
  <si>
    <t>P2</t>
  </si>
  <si>
    <t>P3</t>
  </si>
  <si>
    <t>P4</t>
  </si>
  <si>
    <t>P5</t>
  </si>
  <si>
    <t>Alerte stock ?</t>
  </si>
  <si>
    <t>Nombre d'alertes :</t>
  </si>
  <si>
    <t>CUMP</t>
  </si>
  <si>
    <t>Choisir un produit :</t>
  </si>
  <si>
    <t>Stock produit (en valeur) :</t>
  </si>
  <si>
    <t>Stock total en valeur</t>
  </si>
  <si>
    <t>Stocks en quantités</t>
  </si>
  <si>
    <t>Choisir une catégorie :</t>
  </si>
  <si>
    <t>Stocks pour cette catégorie</t>
  </si>
  <si>
    <r>
      <t xml:space="preserve">Même stock 
</t>
    </r>
    <r>
      <rPr>
        <sz val="9"/>
        <color theme="1"/>
        <rFont val="Calibri"/>
        <family val="2"/>
        <scheme val="minor"/>
      </rPr>
      <t>Avec en plus la condition 
stock produit &gt; 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</si>
</sst>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 applyAlignment="1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164" fontId="0" fillId="2" borderId="1" xfId="0" applyNumberForma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533399</xdr:colOff>
      <xdr:row>1</xdr:row>
      <xdr:rowOff>19050</xdr:rowOff>
    </xdr:from>
    <xdr:to>
      <xdr:col>11</xdr:col>
      <xdr:colOff>19049</xdr:colOff>
      <xdr:row>2</xdr:row>
      <xdr:rowOff>123825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848349" y="209550"/>
          <a:ext cx="3209925" cy="2952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/>
            <a:t>Exemple de SI/</a:t>
          </a:r>
          <a:r>
            <a:rPr lang="fr-FR" sz="1100" b="1" baseline="0"/>
            <a:t>SINON </a:t>
          </a:r>
          <a:r>
            <a:rPr lang="fr-FR" sz="1100" b="0"/>
            <a:t>-</a:t>
          </a:r>
          <a:r>
            <a:rPr lang="fr-FR" sz="1100"/>
            <a:t> colonne</a:t>
          </a:r>
          <a:r>
            <a:rPr lang="fr-FR" sz="1100" baseline="0"/>
            <a:t> "Alerte stock".</a:t>
          </a:r>
          <a:endParaRPr lang="fr-FR" sz="1100"/>
        </a:p>
      </xdr:txBody>
    </xdr:sp>
    <xdr:clientData/>
  </xdr:twoCellAnchor>
  <xdr:twoCellAnchor>
    <xdr:from>
      <xdr:col>8</xdr:col>
      <xdr:colOff>19051</xdr:colOff>
      <xdr:row>1</xdr:row>
      <xdr:rowOff>166688</xdr:rowOff>
    </xdr:from>
    <xdr:to>
      <xdr:col>8</xdr:col>
      <xdr:colOff>533399</xdr:colOff>
      <xdr:row>3</xdr:row>
      <xdr:rowOff>47625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stCxn id="2" idx="1"/>
        </xdr:cNvCxnSpPr>
      </xdr:nvCxnSpPr>
      <xdr:spPr>
        <a:xfrm flipH="1">
          <a:off x="5334001" y="357188"/>
          <a:ext cx="514348" cy="261937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3</xdr:row>
      <xdr:rowOff>142875</xdr:rowOff>
    </xdr:from>
    <xdr:to>
      <xdr:col>11</xdr:col>
      <xdr:colOff>19050</xdr:colOff>
      <xdr:row>5</xdr:row>
      <xdr:rowOff>57150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857875" y="714375"/>
          <a:ext cx="3200400" cy="2952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/>
            <a:t>Exemple de NB.SI</a:t>
          </a:r>
          <a:endParaRPr lang="fr-FR" sz="1100"/>
        </a:p>
      </xdr:txBody>
    </xdr:sp>
    <xdr:clientData/>
  </xdr:twoCellAnchor>
  <xdr:twoCellAnchor>
    <xdr:from>
      <xdr:col>10</xdr:col>
      <xdr:colOff>85725</xdr:colOff>
      <xdr:row>5</xdr:row>
      <xdr:rowOff>57150</xdr:rowOff>
    </xdr:from>
    <xdr:to>
      <xdr:col>10</xdr:col>
      <xdr:colOff>85725</xdr:colOff>
      <xdr:row>6</xdr:row>
      <xdr:rowOff>161925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stCxn id="8" idx="2"/>
        </xdr:cNvCxnSpPr>
      </xdr:nvCxnSpPr>
      <xdr:spPr>
        <a:xfrm>
          <a:off x="7458075" y="1009650"/>
          <a:ext cx="0" cy="2952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9524</xdr:colOff>
      <xdr:row>9</xdr:row>
      <xdr:rowOff>85725</xdr:rowOff>
    </xdr:from>
    <xdr:to>
      <xdr:col>4</xdr:col>
      <xdr:colOff>752474</xdr:colOff>
      <xdr:row>11</xdr:row>
      <xdr:rowOff>0</xdr:rowOff>
    </xdr:to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47649" y="1800225"/>
          <a:ext cx="3286125" cy="2952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/>
            <a:t>Exemple de RECHERCHEV</a:t>
          </a:r>
          <a:endParaRPr lang="fr-FR" sz="1100"/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4</xdr:col>
      <xdr:colOff>752475</xdr:colOff>
      <xdr:row>16</xdr:row>
      <xdr:rowOff>104775</xdr:rowOff>
    </xdr:to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238125" y="2857500"/>
          <a:ext cx="3295650" cy="2952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/>
            <a:t>Exemple de RECHERCHEV </a:t>
          </a:r>
          <a:r>
            <a:rPr lang="fr-FR" sz="1100" b="0"/>
            <a:t>(avec gestion d'erreur)</a:t>
          </a:r>
          <a:endParaRPr lang="fr-FR" sz="1100"/>
        </a:p>
      </xdr:txBody>
    </xdr:sp>
    <xdr:clientData/>
  </xdr:twoCellAnchor>
  <xdr:twoCellAnchor>
    <xdr:from>
      <xdr:col>6</xdr:col>
      <xdr:colOff>57149</xdr:colOff>
      <xdr:row>9</xdr:row>
      <xdr:rowOff>47626</xdr:rowOff>
    </xdr:from>
    <xdr:to>
      <xdr:col>9</xdr:col>
      <xdr:colOff>1038224</xdr:colOff>
      <xdr:row>16</xdr:row>
      <xdr:rowOff>91440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4491989" y="1693546"/>
          <a:ext cx="3350895" cy="1323974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FR" sz="1100" b="1"/>
            <a:t>Le problème de ce RECHERCHEV : </a:t>
          </a:r>
          <a:r>
            <a:rPr lang="fr-FR" sz="1100" b="0"/>
            <a:t>si vous supprimez</a:t>
          </a:r>
          <a:r>
            <a:rPr lang="fr-FR" sz="1100" b="0" baseline="0"/>
            <a:t> la valeur "2" ou mettez une valeur inconnue, le RECHERCHEV renvoie l'erreur "N/A" ce qui est un message peu clair et pouvant potentiellement fausser d'autres calculs. Pour palier ce problème, on peut utiliser </a:t>
          </a:r>
          <a:r>
            <a:rPr lang="fr-FR" sz="1100" b="1" baseline="0"/>
            <a:t>SIERREUR</a:t>
          </a:r>
          <a:r>
            <a:rPr lang="fr-FR" sz="1100" b="0" baseline="0"/>
            <a:t> ou conjointement les fonctions </a:t>
          </a:r>
          <a:r>
            <a:rPr lang="fr-FR" sz="1100" b="1" baseline="0"/>
            <a:t>SI</a:t>
          </a:r>
          <a:r>
            <a:rPr lang="fr-FR" sz="1100" b="0" baseline="0"/>
            <a:t> et </a:t>
          </a:r>
          <a:r>
            <a:rPr lang="fr-FR" sz="1100" b="1" baseline="0"/>
            <a:t>ESTERREUR</a:t>
          </a:r>
          <a:r>
            <a:rPr lang="fr-FR" sz="1100" b="0" baseline="0"/>
            <a:t>.</a:t>
          </a:r>
          <a:endParaRPr lang="fr-FR" sz="1100" b="1" baseline="0"/>
        </a:p>
      </xdr:txBody>
    </xdr:sp>
    <xdr:clientData/>
  </xdr:twoCellAnchor>
  <xdr:twoCellAnchor>
    <xdr:from>
      <xdr:col>5</xdr:col>
      <xdr:colOff>99646</xdr:colOff>
      <xdr:row>12</xdr:row>
      <xdr:rowOff>158262</xdr:rowOff>
    </xdr:from>
    <xdr:to>
      <xdr:col>6</xdr:col>
      <xdr:colOff>57149</xdr:colOff>
      <xdr:row>12</xdr:row>
      <xdr:rowOff>160387</xdr:rowOff>
    </xdr:to>
    <xdr:cxnSp macro="">
      <xdr:nvCxnSpPr>
        <xdr:cNvPr id="16" name="Connecteur droit avec flèch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>
          <a:stCxn id="15" idx="1"/>
        </xdr:cNvCxnSpPr>
      </xdr:nvCxnSpPr>
      <xdr:spPr>
        <a:xfrm flipH="1" flipV="1">
          <a:off x="3757246" y="2338754"/>
          <a:ext cx="742949" cy="21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17</xdr:row>
      <xdr:rowOff>66675</xdr:rowOff>
    </xdr:from>
    <xdr:to>
      <xdr:col>9</xdr:col>
      <xdr:colOff>1038225</xdr:colOff>
      <xdr:row>21</xdr:row>
      <xdr:rowOff>142875</xdr:rowOff>
    </xdr:to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4362450" y="3305175"/>
          <a:ext cx="3286125" cy="8382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FR" sz="1100" b="1" baseline="0"/>
            <a:t>Le problème est résolu :</a:t>
          </a:r>
        </a:p>
        <a:p>
          <a:pPr algn="l"/>
          <a:r>
            <a:rPr lang="fr-FR" sz="1100" b="0" baseline="0"/>
            <a:t>Deux formules possibles sont ici présentées, l'une utilisant uniquement un </a:t>
          </a:r>
          <a:r>
            <a:rPr lang="fr-FR" sz="1100" b="1" baseline="0"/>
            <a:t>SIERREUR</a:t>
          </a:r>
          <a:r>
            <a:rPr lang="fr-FR" sz="1100" b="0" baseline="0"/>
            <a:t> (plus expéditif!), l'autre utilisant </a:t>
          </a:r>
          <a:r>
            <a:rPr lang="fr-FR" sz="1100" b="1" baseline="0"/>
            <a:t>SI</a:t>
          </a:r>
          <a:r>
            <a:rPr lang="fr-FR" sz="1100" b="0" baseline="0"/>
            <a:t> et </a:t>
          </a:r>
          <a:r>
            <a:rPr lang="fr-FR" sz="1100" b="1" baseline="0"/>
            <a:t>ESTERREUR</a:t>
          </a:r>
          <a:r>
            <a:rPr lang="fr-FR" sz="1100" b="0" baseline="0"/>
            <a:t>.</a:t>
          </a:r>
        </a:p>
      </xdr:txBody>
    </xdr:sp>
    <xdr:clientData/>
  </xdr:twoCellAnchor>
  <xdr:twoCellAnchor>
    <xdr:from>
      <xdr:col>5</xdr:col>
      <xdr:colOff>85725</xdr:colOff>
      <xdr:row>19</xdr:row>
      <xdr:rowOff>104775</xdr:rowOff>
    </xdr:from>
    <xdr:to>
      <xdr:col>6</xdr:col>
      <xdr:colOff>57150</xdr:colOff>
      <xdr:row>19</xdr:row>
      <xdr:rowOff>104775</xdr:rowOff>
    </xdr:to>
    <xdr:cxnSp macro="">
      <xdr:nvCxnSpPr>
        <xdr:cNvPr id="22" name="Connecteur droit avec flèch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>
          <a:stCxn id="21" idx="1"/>
        </xdr:cNvCxnSpPr>
      </xdr:nvCxnSpPr>
      <xdr:spPr>
        <a:xfrm flipH="1">
          <a:off x="3629025" y="3724275"/>
          <a:ext cx="73342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23</xdr:row>
      <xdr:rowOff>0</xdr:rowOff>
    </xdr:from>
    <xdr:to>
      <xdr:col>4</xdr:col>
      <xdr:colOff>752475</xdr:colOff>
      <xdr:row>24</xdr:row>
      <xdr:rowOff>104775</xdr:rowOff>
    </xdr:to>
    <xdr:sp macro="" textlink="">
      <xdr:nvSpPr>
        <xdr:cNvPr id="25" name="ZoneText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238125" y="4381500"/>
          <a:ext cx="3295650" cy="2952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/>
            <a:t>Exemple de SOMME</a:t>
          </a:r>
          <a:r>
            <a:rPr lang="fr-FR" sz="1100" b="1" baseline="0"/>
            <a:t> et</a:t>
          </a:r>
          <a:r>
            <a:rPr lang="fr-FR" sz="1100" b="1"/>
            <a:t> SOMMEPROD</a:t>
          </a:r>
          <a:endParaRPr lang="fr-FR" sz="1100"/>
        </a:p>
      </xdr:txBody>
    </xdr:sp>
    <xdr:clientData/>
  </xdr:twoCellAnchor>
  <xdr:twoCellAnchor>
    <xdr:from>
      <xdr:col>6</xdr:col>
      <xdr:colOff>28575</xdr:colOff>
      <xdr:row>24</xdr:row>
      <xdr:rowOff>142875</xdr:rowOff>
    </xdr:from>
    <xdr:to>
      <xdr:col>9</xdr:col>
      <xdr:colOff>1009650</xdr:colOff>
      <xdr:row>28</xdr:row>
      <xdr:rowOff>57150</xdr:rowOff>
    </xdr:to>
    <xdr:sp macro="" textlink="">
      <xdr:nvSpPr>
        <xdr:cNvPr id="26" name="ZoneText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4333875" y="4714875"/>
          <a:ext cx="3286125" cy="6762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FR" sz="1100" b="0" baseline="0"/>
            <a:t>Ici, seul le stock total en valeur a une réelle signification. En effet, additionner des stocks de produits dissemblables ne fait pas sens...</a:t>
          </a:r>
        </a:p>
      </xdr:txBody>
    </xdr:sp>
    <xdr:clientData/>
  </xdr:twoCellAnchor>
  <xdr:twoCellAnchor>
    <xdr:from>
      <xdr:col>1</xdr:col>
      <xdr:colOff>0</xdr:colOff>
      <xdr:row>29</xdr:row>
      <xdr:rowOff>0</xdr:rowOff>
    </xdr:from>
    <xdr:to>
      <xdr:col>4</xdr:col>
      <xdr:colOff>752475</xdr:colOff>
      <xdr:row>30</xdr:row>
      <xdr:rowOff>104775</xdr:rowOff>
    </xdr:to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238125" y="5524500"/>
          <a:ext cx="3295650" cy="2952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/>
            <a:t>Exemple de SOMME.SI</a:t>
          </a:r>
          <a:r>
            <a:rPr lang="fr-FR" sz="1100" b="1" baseline="0"/>
            <a:t> et</a:t>
          </a:r>
          <a:r>
            <a:rPr lang="fr-FR" sz="1100" b="1"/>
            <a:t> SOMME.SI.ENS</a:t>
          </a:r>
          <a:endParaRPr lang="fr-FR" sz="1100"/>
        </a:p>
      </xdr:txBody>
    </xdr:sp>
    <xdr:clientData/>
  </xdr:twoCellAnchor>
  <xdr:twoCellAnchor>
    <xdr:from>
      <xdr:col>5</xdr:col>
      <xdr:colOff>66675</xdr:colOff>
      <xdr:row>26</xdr:row>
      <xdr:rowOff>171450</xdr:rowOff>
    </xdr:from>
    <xdr:to>
      <xdr:col>6</xdr:col>
      <xdr:colOff>38100</xdr:colOff>
      <xdr:row>26</xdr:row>
      <xdr:rowOff>171450</xdr:rowOff>
    </xdr:to>
    <xdr:cxnSp macro="">
      <xdr:nvCxnSpPr>
        <xdr:cNvPr id="28" name="Connecteur droit avec flèch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 flipH="1">
          <a:off x="3609975" y="5124450"/>
          <a:ext cx="73342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33</xdr:row>
      <xdr:rowOff>76200</xdr:rowOff>
    </xdr:from>
    <xdr:to>
      <xdr:col>9</xdr:col>
      <xdr:colOff>1019175</xdr:colOff>
      <xdr:row>35</xdr:row>
      <xdr:rowOff>57150</xdr:rowOff>
    </xdr:to>
    <xdr:sp macro="" textlink="">
      <xdr:nvSpPr>
        <xdr:cNvPr id="29" name="ZoneText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4343400" y="6362700"/>
          <a:ext cx="3286125" cy="6762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FR" sz="1100" b="0" baseline="0"/>
            <a:t>Le seul produit de catégorie C1 dont le stock est strictement supérieur à 100 étant P1, la formule nous donne : 300 x 50 = 15000€.</a:t>
          </a:r>
        </a:p>
      </xdr:txBody>
    </xdr:sp>
    <xdr:clientData/>
  </xdr:twoCellAnchor>
  <xdr:twoCellAnchor>
    <xdr:from>
      <xdr:col>5</xdr:col>
      <xdr:colOff>66675</xdr:colOff>
      <xdr:row>34</xdr:row>
      <xdr:rowOff>219075</xdr:rowOff>
    </xdr:from>
    <xdr:to>
      <xdr:col>6</xdr:col>
      <xdr:colOff>38100</xdr:colOff>
      <xdr:row>34</xdr:row>
      <xdr:rowOff>219075</xdr:rowOff>
    </xdr:to>
    <xdr:cxnSp macro="">
      <xdr:nvCxnSpPr>
        <xdr:cNvPr id="30" name="Connecteur droit avec flèch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 flipH="1">
          <a:off x="3609975" y="6696075"/>
          <a:ext cx="73342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9"/>
  <sheetViews>
    <sheetView workbookViewId="0">
      <selection activeCell="B7" sqref="B7"/>
    </sheetView>
  </sheetViews>
  <sheetFormatPr baseColWidth="10" defaultColWidth="9.109375" defaultRowHeight="14.4" x14ac:dyDescent="0.3"/>
  <cols>
    <col min="2" max="2" width="41.44140625" customWidth="1"/>
    <col min="3" max="3" width="18.5546875" customWidth="1"/>
  </cols>
  <sheetData>
    <row r="2" spans="2:2" x14ac:dyDescent="0.3">
      <c r="B2" t="s">
        <v>0</v>
      </c>
    </row>
    <row r="3" spans="2:2" x14ac:dyDescent="0.3">
      <c r="B3" t="s">
        <v>1</v>
      </c>
    </row>
    <row r="4" spans="2:2" x14ac:dyDescent="0.3">
      <c r="B4" t="s">
        <v>2</v>
      </c>
    </row>
    <row r="5" spans="2:2" x14ac:dyDescent="0.3">
      <c r="B5" t="s">
        <v>3</v>
      </c>
    </row>
    <row r="6" spans="2:2" x14ac:dyDescent="0.3">
      <c r="B6" t="s">
        <v>4</v>
      </c>
    </row>
    <row r="7" spans="2:2" x14ac:dyDescent="0.3">
      <c r="B7" t="s">
        <v>5</v>
      </c>
    </row>
    <row r="8" spans="2:2" x14ac:dyDescent="0.3">
      <c r="B8" t="s">
        <v>6</v>
      </c>
    </row>
    <row r="9" spans="2:2" x14ac:dyDescent="0.3">
      <c r="B9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35"/>
  <sheetViews>
    <sheetView tabSelected="1" zoomScale="115" zoomScaleNormal="115" workbookViewId="0">
      <selection activeCell="D35" sqref="D35:E35"/>
    </sheetView>
  </sheetViews>
  <sheetFormatPr baseColWidth="10" defaultColWidth="11.44140625" defaultRowHeight="14.4" x14ac:dyDescent="0.3"/>
  <cols>
    <col min="1" max="1" width="3.5546875" style="2" customWidth="1"/>
    <col min="2" max="2" width="13.88671875" style="5" customWidth="1"/>
    <col min="3" max="3" width="12.88671875" style="5" customWidth="1"/>
    <col min="4" max="7" width="11.44140625" style="2"/>
    <col min="8" max="8" width="15.109375" style="2" customWidth="1"/>
    <col min="9" max="9" width="8" style="2" customWidth="1"/>
    <col min="10" max="10" width="22.88671875" style="2" customWidth="1"/>
    <col min="11" max="11" width="25" style="2" customWidth="1"/>
    <col min="12" max="16384" width="11.44140625" style="2"/>
  </cols>
  <sheetData>
    <row r="2" spans="2:11" x14ac:dyDescent="0.3">
      <c r="B2" s="20" t="s">
        <v>8</v>
      </c>
      <c r="C2" s="20"/>
      <c r="D2" s="20"/>
      <c r="E2" s="20"/>
      <c r="F2" s="20"/>
      <c r="G2" s="20"/>
      <c r="H2" s="20"/>
      <c r="I2" s="19"/>
      <c r="J2" s="19"/>
      <c r="K2" s="1"/>
    </row>
    <row r="3" spans="2:11" x14ac:dyDescent="0.3">
      <c r="B3" s="7" t="s">
        <v>9</v>
      </c>
      <c r="C3" s="7" t="s">
        <v>12</v>
      </c>
      <c r="D3" s="7" t="s">
        <v>10</v>
      </c>
      <c r="E3" s="7" t="s">
        <v>23</v>
      </c>
      <c r="F3" s="7" t="s">
        <v>13</v>
      </c>
      <c r="G3" s="7" t="s">
        <v>11</v>
      </c>
      <c r="H3" s="7" t="s">
        <v>21</v>
      </c>
    </row>
    <row r="4" spans="2:11" x14ac:dyDescent="0.3">
      <c r="B4" s="4">
        <v>1</v>
      </c>
      <c r="C4" s="4" t="s">
        <v>14</v>
      </c>
      <c r="D4" s="4" t="s">
        <v>16</v>
      </c>
      <c r="E4" s="9">
        <v>50</v>
      </c>
      <c r="F4" s="4">
        <v>300</v>
      </c>
      <c r="G4" s="4">
        <v>100</v>
      </c>
      <c r="H4" s="4" t="str">
        <f>IF(F4&lt;G4,"Alerte!","")</f>
        <v/>
      </c>
      <c r="I4" s="19"/>
      <c r="J4" s="19"/>
    </row>
    <row r="5" spans="2:11" x14ac:dyDescent="0.3">
      <c r="B5" s="4">
        <v>2</v>
      </c>
      <c r="C5" s="4" t="s">
        <v>15</v>
      </c>
      <c r="D5" s="4" t="s">
        <v>17</v>
      </c>
      <c r="E5" s="9">
        <v>18</v>
      </c>
      <c r="F5" s="4">
        <v>200</v>
      </c>
      <c r="G5" s="4">
        <v>50</v>
      </c>
      <c r="H5" s="4" t="str">
        <f t="shared" ref="H5:H8" si="0">IF(F5&lt;G5,"Alerte!","")</f>
        <v/>
      </c>
    </row>
    <row r="6" spans="2:11" x14ac:dyDescent="0.3">
      <c r="B6" s="4">
        <v>3</v>
      </c>
      <c r="C6" s="4" t="s">
        <v>14</v>
      </c>
      <c r="D6" s="4" t="s">
        <v>18</v>
      </c>
      <c r="E6" s="9">
        <v>22</v>
      </c>
      <c r="F6" s="4">
        <v>75</v>
      </c>
      <c r="G6" s="4">
        <v>100</v>
      </c>
      <c r="H6" s="4" t="str">
        <f t="shared" si="0"/>
        <v>Alerte!</v>
      </c>
    </row>
    <row r="7" spans="2:11" x14ac:dyDescent="0.3">
      <c r="B7" s="4">
        <v>4</v>
      </c>
      <c r="C7" s="4" t="s">
        <v>15</v>
      </c>
      <c r="D7" s="4" t="s">
        <v>19</v>
      </c>
      <c r="E7" s="9">
        <v>25</v>
      </c>
      <c r="F7" s="4">
        <v>225</v>
      </c>
      <c r="G7" s="4">
        <v>50</v>
      </c>
      <c r="H7" s="4" t="str">
        <f t="shared" si="0"/>
        <v/>
      </c>
    </row>
    <row r="8" spans="2:11" x14ac:dyDescent="0.3">
      <c r="B8" s="4">
        <v>2</v>
      </c>
      <c r="C8" s="4" t="s">
        <v>15</v>
      </c>
      <c r="D8" s="4" t="s">
        <v>20</v>
      </c>
      <c r="E8" s="9">
        <v>125</v>
      </c>
      <c r="F8" s="4">
        <v>25</v>
      </c>
      <c r="G8" s="4">
        <v>50</v>
      </c>
      <c r="H8" s="4" t="str">
        <f t="shared" si="0"/>
        <v>Alerte!</v>
      </c>
      <c r="J8" s="8" t="s">
        <v>22</v>
      </c>
      <c r="K8" s="3">
        <f>COUNTIF(H4:H8,"Alerte!")</f>
        <v>2</v>
      </c>
    </row>
    <row r="9" spans="2:11" x14ac:dyDescent="0.3">
      <c r="B9" s="6"/>
      <c r="C9" s="6"/>
    </row>
    <row r="13" spans="2:11" x14ac:dyDescent="0.3">
      <c r="B13" s="10" t="s">
        <v>24</v>
      </c>
      <c r="C13" s="10"/>
      <c r="D13" s="11">
        <v>2</v>
      </c>
      <c r="E13" s="11"/>
    </row>
    <row r="14" spans="2:11" x14ac:dyDescent="0.3">
      <c r="B14" s="15" t="s">
        <v>25</v>
      </c>
      <c r="C14" s="16"/>
      <c r="D14" s="17">
        <f>VLOOKUP(D13,B4:H8,4) * VLOOKUP(D13,B4:H8,5)</f>
        <v>3600</v>
      </c>
      <c r="E14" s="18"/>
    </row>
    <row r="19" spans="2:5" x14ac:dyDescent="0.3">
      <c r="B19" s="10" t="s">
        <v>24</v>
      </c>
      <c r="C19" s="10"/>
      <c r="D19" s="11"/>
      <c r="E19" s="11"/>
    </row>
    <row r="20" spans="2:5" x14ac:dyDescent="0.3">
      <c r="B20" s="15" t="s">
        <v>25</v>
      </c>
      <c r="C20" s="16"/>
      <c r="D20" s="17" t="str">
        <f>IFERROR(VLOOKUP(D19,B4:H8,4) * VLOOKUP(D19,B4:H8,5),"[Produit non choisi]")</f>
        <v>[Produit non choisi]</v>
      </c>
      <c r="E20" s="18"/>
    </row>
    <row r="21" spans="2:5" x14ac:dyDescent="0.3">
      <c r="B21" s="15" t="s">
        <v>25</v>
      </c>
      <c r="C21" s="16"/>
      <c r="D21" s="17" t="str">
        <f>IF(
   ISERROR(VLOOKUP(D19,B4:H8,4) * VLOOKUP(D19,B4:H8,5)),
   "[Produit non choisi]",
   VLOOKUP(D19,B4:H8,4) * VLOOKUP(D19,B4:H8,5)
)</f>
        <v>[Produit non choisi]</v>
      </c>
      <c r="E21" s="18"/>
    </row>
    <row r="27" spans="2:5" x14ac:dyDescent="0.3">
      <c r="B27" s="15" t="s">
        <v>26</v>
      </c>
      <c r="C27" s="16"/>
      <c r="D27" s="12">
        <f>SUMPRODUCT(E4:E8,F4:F8)</f>
        <v>29000</v>
      </c>
      <c r="E27" s="12"/>
    </row>
    <row r="28" spans="2:5" x14ac:dyDescent="0.3">
      <c r="B28" s="10" t="s">
        <v>27</v>
      </c>
      <c r="C28" s="10"/>
      <c r="D28" s="11">
        <f>SUM(F4:F8)</f>
        <v>825</v>
      </c>
      <c r="E28" s="11"/>
    </row>
    <row r="33" spans="2:5" x14ac:dyDescent="0.3">
      <c r="B33" s="10" t="s">
        <v>28</v>
      </c>
      <c r="C33" s="10"/>
      <c r="D33" s="11" t="s">
        <v>14</v>
      </c>
      <c r="E33" s="11"/>
    </row>
    <row r="34" spans="2:5" x14ac:dyDescent="0.3">
      <c r="B34" s="10" t="s">
        <v>29</v>
      </c>
      <c r="C34" s="10"/>
      <c r="D34" s="11">
        <f>SUMIF(C4:C8,D33,E4:E8)*SUMIF(C4:C8,D33,F4:F8)</f>
        <v>27000</v>
      </c>
      <c r="E34" s="11"/>
    </row>
    <row r="35" spans="2:5" ht="39.75" customHeight="1" x14ac:dyDescent="0.3">
      <c r="B35" s="13" t="s">
        <v>30</v>
      </c>
      <c r="C35" s="14"/>
      <c r="D35" s="12">
        <f>SUMIFS(E4:E8,C4:C8,D33,F4:F8,"&gt;100") * SUMIFS(F4:F8,C4:C8,D33,F4:F8,"&gt;100")</f>
        <v>15000</v>
      </c>
      <c r="E35" s="11"/>
    </row>
  </sheetData>
  <mergeCells count="23">
    <mergeCell ref="I2:J2"/>
    <mergeCell ref="I4:J4"/>
    <mergeCell ref="B2:H2"/>
    <mergeCell ref="B13:C13"/>
    <mergeCell ref="D13:E13"/>
    <mergeCell ref="D14:E14"/>
    <mergeCell ref="B14:C14"/>
    <mergeCell ref="B19:C19"/>
    <mergeCell ref="D19:E19"/>
    <mergeCell ref="B20:C20"/>
    <mergeCell ref="D20:E20"/>
    <mergeCell ref="B21:C21"/>
    <mergeCell ref="D21:E21"/>
    <mergeCell ref="B27:C27"/>
    <mergeCell ref="D27:E27"/>
    <mergeCell ref="B28:C28"/>
    <mergeCell ref="D28:E28"/>
    <mergeCell ref="B33:C33"/>
    <mergeCell ref="D33:E33"/>
    <mergeCell ref="D34:E34"/>
    <mergeCell ref="B34:C34"/>
    <mergeCell ref="D35:E35"/>
    <mergeCell ref="B35:C35"/>
  </mergeCells>
  <dataValidations count="1">
    <dataValidation type="list" allowBlank="1" showInputMessage="1" showErrorMessage="1" sqref="D13:E13 D19:E19" xr:uid="{00000000-0002-0000-0100-000000000000}">
      <formula1>$B$4:$B$8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Formules utiles</vt:lpstr>
      <vt:lpstr>Exemples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2018-05-30T14:33:50Z</dcterms:modified>
</cp:coreProperties>
</file>